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700" activeTab="0"/>
  </bookViews>
  <sheets>
    <sheet name="1) Overview and Instructions" sheetId="1" r:id="rId1"/>
    <sheet name="2) Last Year Enterprise Profit" sheetId="2" r:id="rId2"/>
    <sheet name="3) What If Enterprise Budget  " sheetId="3" r:id="rId3"/>
  </sheets>
  <definedNames/>
  <calcPr fullCalcOnLoad="1"/>
</workbook>
</file>

<file path=xl/sharedStrings.xml><?xml version="1.0" encoding="utf-8"?>
<sst xmlns="http://schemas.openxmlformats.org/spreadsheetml/2006/main" count="90" uniqueCount="50">
  <si>
    <t>NA</t>
  </si>
  <si>
    <t xml:space="preserve">Last Year Refers To Year: </t>
  </si>
  <si>
    <t>Last Year's Enterprise Profit and Loss</t>
  </si>
  <si>
    <t xml:space="preserve">This Projection Refers To Year: </t>
  </si>
  <si>
    <t>By what percentage do you think this input will go up or down? Please mark decreases by placing a "-" before the percentage change.</t>
  </si>
  <si>
    <t>Value of Unpaid Labor and Management</t>
  </si>
  <si>
    <t>Overview</t>
  </si>
  <si>
    <t>Instructions</t>
  </si>
  <si>
    <t>This decision tool was developed by Gregg Hadley, Associate Professor of Agricultural Economics at the University of Wisconsin-River Falls and Extension Farm Management Specialist with the University of Wisconsin-Extension and the Center for Dairy Profitability.</t>
  </si>
  <si>
    <t>Veterinary</t>
  </si>
  <si>
    <t>Bedding</t>
  </si>
  <si>
    <t>Your Farm's Enterprise Income and Expenses Per Cow Last Year</t>
  </si>
  <si>
    <t>Your Farm's Projected Enterprise Income and Expense Per Cow</t>
  </si>
  <si>
    <r>
      <t xml:space="preserve">Expected Change   </t>
    </r>
    <r>
      <rPr>
        <b/>
        <sz val="10"/>
        <color indexed="60"/>
        <rFont val="Arial"/>
        <family val="2"/>
      </rPr>
      <t>(Please See Worksheet 7 Reference Information)</t>
    </r>
  </si>
  <si>
    <t>TOTAL FEED COST</t>
  </si>
  <si>
    <t>Death Loss</t>
  </si>
  <si>
    <t>Interest</t>
  </si>
  <si>
    <t>Paid Labor</t>
  </si>
  <si>
    <t>Paid Management</t>
  </si>
  <si>
    <t>TOTAL VARIABLE COST</t>
  </si>
  <si>
    <t xml:space="preserve">Calf Housing </t>
  </si>
  <si>
    <t>Calf Equipment</t>
  </si>
  <si>
    <t>TOTAL FIXED COST</t>
  </si>
  <si>
    <t>TOTAL ALLOCATED COST</t>
  </si>
  <si>
    <t>NET RETURN OVER ALLOCATED COSTS PER CALF</t>
  </si>
  <si>
    <t>Your Dairy Farm's or Custom Heifer Operation's Values</t>
  </si>
  <si>
    <t>Opportunity Cost of Calf</t>
  </si>
  <si>
    <t>NET RETURN OVER ALLOCATED COSTS, UNPAID LABOR AND MANAGEMENT PER CALF</t>
  </si>
  <si>
    <t>TOTAL ALLOCATED COST, OPPORTUNITY COST OF CALF AND VALUE OF UNPAID LABOR AND MANAGEMENT</t>
  </si>
  <si>
    <t>NET RETURN OVER ALLOCATED COSTS, UNPAID LABOR AND MANAGEMENT</t>
  </si>
  <si>
    <t>NET RETURN OVER ALLOCATED COSTS</t>
  </si>
  <si>
    <t>What do you want to adjust this to next year?</t>
  </si>
  <si>
    <t>STEP 1:  Go to the "2) Last Year Enterprise Profit" worksheet and input your information in the grey boxes. Once again, if you do not know your values, you can use the average or ranges of the WI data provided for you to estimate your values.</t>
  </si>
  <si>
    <t xml:space="preserve">STEP 2:  In the "3) What If Enterprise Budget" worksheet input your expected changes into the grey boxes of the "Expected Change" column. This sheet will then automatically project a future enterprise budget and cost of production. </t>
  </si>
  <si>
    <t>DAIRY HEIFER ENTERPRISE DOLLARS</t>
  </si>
  <si>
    <t>The Dairy Heifer Enterprise Budget Analyzer and Simulator</t>
  </si>
  <si>
    <t>3)  This spreadsheet allows the user to also predict next year's enterprise budget or to do "what if" scenarios (Worksheet 3).</t>
  </si>
  <si>
    <t>Source  (Per Heifer)</t>
  </si>
  <si>
    <t>2007 Average for Sampled WI Dairy Farms and Custom Heifer Growing Operations  (Per Heifer Raised)</t>
  </si>
  <si>
    <t>HEIFER VALUE (Or Custom Fees Received/Heifer)</t>
  </si>
  <si>
    <t>Breeding</t>
  </si>
  <si>
    <t>Electrical and Fuel</t>
  </si>
  <si>
    <t xml:space="preserve">Heifer Housing </t>
  </si>
  <si>
    <t>Heifer Equipment</t>
  </si>
  <si>
    <t>Manure Storage</t>
  </si>
  <si>
    <t>Opportunity Cost of Heifer</t>
  </si>
  <si>
    <t>2007 Results For The WI Operation With The Highest Allocated Cost              (Per Heifer Raised)</t>
  </si>
  <si>
    <t>Source (Per Heifer)</t>
  </si>
  <si>
    <t>2007 Results For The WI Operation With The Lowest Allocated Cost              (Per Heifer Raised)</t>
  </si>
  <si>
    <t>1)  This spreadsheet is designed to allow the user to compare last year's enterprise budget (Worksheet 2) to the typical WI farm that contributed to the "Economic Costs and Labor Efficiencies Associated with Raising Dairy Herd Replacements and Custom Heifer Raising Operations" study of 2007 conducted by A. Zwald, T.L. Kohlman, S.L. Gunderson, P.C. Hoffman, and T.Kriegl and facilitated by several UW-Extension collaborators who conducted field surveys.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</si>
</sst>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51">
    <font>
      <sz val="10"/>
      <name val="Arial"/>
      <family val="0"/>
    </font>
    <font>
      <sz val="20"/>
      <name val="Arial"/>
      <family val="0"/>
    </font>
    <font>
      <sz val="20"/>
      <color indexed="60"/>
      <name val="Arial"/>
      <family val="0"/>
    </font>
    <font>
      <sz val="8"/>
      <name val="Arial"/>
      <family val="0"/>
    </font>
    <font>
      <sz val="16"/>
      <color indexed="60"/>
      <name val="Arial"/>
      <family val="0"/>
    </font>
    <font>
      <sz val="16"/>
      <name val="Arial"/>
      <family val="0"/>
    </font>
    <font>
      <b/>
      <sz val="12"/>
      <name val="Arial"/>
      <family val="2"/>
    </font>
    <font>
      <b/>
      <sz val="16"/>
      <color indexed="60"/>
      <name val="Arial"/>
      <family val="0"/>
    </font>
    <font>
      <sz val="16"/>
      <color indexed="17"/>
      <name val="Arial"/>
      <family val="0"/>
    </font>
    <font>
      <sz val="16"/>
      <color indexed="10"/>
      <name val="Arial"/>
      <family val="0"/>
    </font>
    <font>
      <b/>
      <sz val="10"/>
      <color indexed="60"/>
      <name val="Arial"/>
      <family val="2"/>
    </font>
    <font>
      <sz val="20"/>
      <color indexed="43"/>
      <name val="Arial"/>
      <family val="0"/>
    </font>
    <font>
      <b/>
      <sz val="20"/>
      <color indexed="17"/>
      <name val="Arial"/>
      <family val="2"/>
    </font>
    <font>
      <b/>
      <sz val="16"/>
      <color indexed="17"/>
      <name val="Arial"/>
      <family val="2"/>
    </font>
    <font>
      <b/>
      <sz val="16"/>
      <color indexed="10"/>
      <name val="Arial"/>
      <family val="2"/>
    </font>
    <font>
      <b/>
      <sz val="16"/>
      <name val="Arial"/>
      <family val="2"/>
    </font>
    <font>
      <b/>
      <sz val="14"/>
      <color indexed="10"/>
      <name val="Arial"/>
      <family val="0"/>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sz val="12"/>
      <color indexed="8"/>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22"/>
        <bgColor indexed="64"/>
      </patternFill>
    </fill>
    <fill>
      <patternFill patternType="solid">
        <fgColor indexed="17"/>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60">
    <xf numFmtId="0" fontId="0" fillId="0" borderId="0" xfId="0" applyAlignment="1">
      <alignment/>
    </xf>
    <xf numFmtId="0" fontId="0" fillId="0" borderId="0" xfId="0" applyAlignment="1" applyProtection="1">
      <alignment/>
      <protection locked="0"/>
    </xf>
    <xf numFmtId="0" fontId="1" fillId="0" borderId="0" xfId="0" applyFont="1" applyAlignment="1" applyProtection="1">
      <alignment/>
      <protection locked="0"/>
    </xf>
    <xf numFmtId="0" fontId="6" fillId="33" borderId="10" xfId="0" applyFont="1" applyFill="1" applyBorder="1" applyAlignment="1" applyProtection="1">
      <alignment horizontal="center" wrapText="1"/>
      <protection/>
    </xf>
    <xf numFmtId="164" fontId="6" fillId="33" borderId="10" xfId="0" applyNumberFormat="1" applyFont="1" applyFill="1" applyBorder="1" applyAlignment="1" applyProtection="1">
      <alignment horizontal="center"/>
      <protection/>
    </xf>
    <xf numFmtId="0" fontId="7" fillId="34" borderId="10" xfId="0" applyFont="1" applyFill="1" applyBorder="1" applyAlignment="1" applyProtection="1">
      <alignment horizontal="center"/>
      <protection locked="0"/>
    </xf>
    <xf numFmtId="164" fontId="8" fillId="34" borderId="10" xfId="0" applyNumberFormat="1" applyFont="1" applyFill="1" applyBorder="1" applyAlignment="1" applyProtection="1">
      <alignment/>
      <protection locked="0"/>
    </xf>
    <xf numFmtId="0" fontId="4" fillId="33" borderId="10" xfId="0" applyFont="1" applyFill="1" applyBorder="1" applyAlignment="1" applyProtection="1">
      <alignment wrapText="1"/>
      <protection/>
    </xf>
    <xf numFmtId="0" fontId="4" fillId="33" borderId="10" xfId="0" applyFont="1" applyFill="1" applyBorder="1" applyAlignment="1" applyProtection="1">
      <alignment/>
      <protection/>
    </xf>
    <xf numFmtId="0" fontId="7" fillId="33" borderId="10" xfId="0" applyFont="1" applyFill="1" applyBorder="1" applyAlignment="1" applyProtection="1">
      <alignment horizontal="center"/>
      <protection/>
    </xf>
    <xf numFmtId="0" fontId="0" fillId="0" borderId="0" xfId="0" applyAlignment="1" applyProtection="1">
      <alignment/>
      <protection/>
    </xf>
    <xf numFmtId="0" fontId="4" fillId="33" borderId="10" xfId="0" applyFont="1" applyFill="1" applyBorder="1" applyAlignment="1" applyProtection="1">
      <alignment horizontal="center" wrapText="1"/>
      <protection/>
    </xf>
    <xf numFmtId="0" fontId="0" fillId="33" borderId="11" xfId="0" applyFill="1" applyBorder="1" applyAlignment="1" applyProtection="1">
      <alignment wrapText="1"/>
      <protection/>
    </xf>
    <xf numFmtId="164" fontId="5" fillId="33" borderId="10" xfId="0" applyNumberFormat="1" applyFont="1" applyFill="1" applyBorder="1" applyAlignment="1" applyProtection="1">
      <alignment/>
      <protection/>
    </xf>
    <xf numFmtId="164" fontId="9" fillId="33" borderId="10" xfId="0" applyNumberFormat="1" applyFont="1" applyFill="1" applyBorder="1" applyAlignment="1" applyProtection="1">
      <alignment/>
      <protection/>
    </xf>
    <xf numFmtId="2" fontId="5" fillId="33" borderId="10" xfId="0" applyNumberFormat="1" applyFont="1" applyFill="1" applyBorder="1" applyAlignment="1" applyProtection="1">
      <alignment horizontal="center"/>
      <protection/>
    </xf>
    <xf numFmtId="0" fontId="5" fillId="33" borderId="10" xfId="0" applyFont="1" applyFill="1" applyBorder="1" applyAlignment="1">
      <alignment horizontal="center"/>
    </xf>
    <xf numFmtId="0" fontId="5" fillId="33" borderId="10" xfId="0" applyFont="1" applyFill="1" applyBorder="1" applyAlignment="1">
      <alignment wrapText="1"/>
    </xf>
    <xf numFmtId="0" fontId="0" fillId="33" borderId="10" xfId="0" applyFont="1" applyFill="1" applyBorder="1" applyAlignment="1">
      <alignment wrapText="1"/>
    </xf>
    <xf numFmtId="0" fontId="12" fillId="33" borderId="0" xfId="0" applyFont="1" applyFill="1" applyAlignment="1">
      <alignment horizontal="center"/>
    </xf>
    <xf numFmtId="0" fontId="11" fillId="35" borderId="0" xfId="0" applyFont="1" applyFill="1" applyAlignment="1">
      <alignment horizontal="center" wrapText="1"/>
    </xf>
    <xf numFmtId="0" fontId="9" fillId="33" borderId="10" xfId="0" applyFont="1" applyFill="1" applyBorder="1" applyAlignment="1" applyProtection="1">
      <alignment/>
      <protection/>
    </xf>
    <xf numFmtId="164" fontId="6" fillId="33" borderId="10" xfId="0" applyNumberFormat="1" applyFont="1" applyFill="1" applyBorder="1" applyAlignment="1" applyProtection="1">
      <alignment/>
      <protection/>
    </xf>
    <xf numFmtId="8" fontId="6" fillId="33" borderId="10" xfId="0" applyNumberFormat="1" applyFont="1" applyFill="1" applyBorder="1" applyAlignment="1" applyProtection="1">
      <alignment/>
      <protection/>
    </xf>
    <xf numFmtId="164" fontId="13" fillId="33" borderId="10" xfId="0" applyNumberFormat="1" applyFont="1" applyFill="1" applyBorder="1" applyAlignment="1" applyProtection="1">
      <alignment/>
      <protection/>
    </xf>
    <xf numFmtId="0" fontId="9" fillId="33" borderId="10" xfId="0" applyFont="1" applyFill="1" applyBorder="1" applyAlignment="1" applyProtection="1">
      <alignment/>
      <protection/>
    </xf>
    <xf numFmtId="0" fontId="14" fillId="33" borderId="10" xfId="0" applyFont="1" applyFill="1" applyBorder="1" applyAlignment="1" applyProtection="1">
      <alignment/>
      <protection/>
    </xf>
    <xf numFmtId="0" fontId="15" fillId="33" borderId="10" xfId="0" applyNumberFormat="1" applyFont="1" applyFill="1" applyBorder="1" applyAlignment="1" applyProtection="1">
      <alignment wrapText="1"/>
      <protection/>
    </xf>
    <xf numFmtId="0" fontId="9" fillId="33" borderId="10" xfId="0" applyNumberFormat="1" applyFont="1" applyFill="1" applyBorder="1" applyAlignment="1" applyProtection="1">
      <alignment wrapText="1"/>
      <protection/>
    </xf>
    <xf numFmtId="0" fontId="15" fillId="33" borderId="10" xfId="0" applyFont="1" applyFill="1" applyBorder="1" applyAlignment="1" applyProtection="1">
      <alignment wrapText="1"/>
      <protection/>
    </xf>
    <xf numFmtId="0" fontId="9" fillId="33" borderId="10" xfId="0" applyFont="1" applyFill="1" applyBorder="1" applyAlignment="1" applyProtection="1">
      <alignment wrapText="1"/>
      <protection/>
    </xf>
    <xf numFmtId="164" fontId="9" fillId="33" borderId="10" xfId="0" applyNumberFormat="1" applyFont="1" applyFill="1" applyBorder="1" applyAlignment="1" applyProtection="1">
      <alignment/>
      <protection/>
    </xf>
    <xf numFmtId="164" fontId="14" fillId="33" borderId="10" xfId="0" applyNumberFormat="1" applyFont="1" applyFill="1" applyBorder="1" applyAlignment="1" applyProtection="1">
      <alignment/>
      <protection/>
    </xf>
    <xf numFmtId="164" fontId="15" fillId="33" borderId="10" xfId="0" applyNumberFormat="1" applyFont="1" applyFill="1" applyBorder="1" applyAlignment="1" applyProtection="1">
      <alignment/>
      <protection/>
    </xf>
    <xf numFmtId="0" fontId="4" fillId="33" borderId="10" xfId="0" applyFont="1" applyFill="1" applyBorder="1" applyAlignment="1" applyProtection="1">
      <alignment horizontal="center"/>
      <protection/>
    </xf>
    <xf numFmtId="0" fontId="13" fillId="33" borderId="10" xfId="0" applyFont="1" applyFill="1" applyBorder="1" applyAlignment="1" applyProtection="1">
      <alignment/>
      <protection/>
    </xf>
    <xf numFmtId="164" fontId="13" fillId="33" borderId="10" xfId="0" applyNumberFormat="1" applyFont="1" applyFill="1" applyBorder="1" applyAlignment="1" applyProtection="1">
      <alignment/>
      <protection/>
    </xf>
    <xf numFmtId="0" fontId="14" fillId="33" borderId="10" xfId="0" applyFont="1" applyFill="1" applyBorder="1" applyAlignment="1" applyProtection="1">
      <alignment/>
      <protection/>
    </xf>
    <xf numFmtId="164" fontId="14" fillId="33" borderId="10" xfId="0" applyNumberFormat="1" applyFont="1" applyFill="1" applyBorder="1" applyAlignment="1" applyProtection="1">
      <alignment/>
      <protection/>
    </xf>
    <xf numFmtId="0" fontId="15" fillId="33" borderId="10" xfId="0" applyNumberFormat="1" applyFont="1" applyFill="1" applyBorder="1" applyAlignment="1" applyProtection="1">
      <alignment wrapText="1"/>
      <protection/>
    </xf>
    <xf numFmtId="164" fontId="15" fillId="33" borderId="10" xfId="0" applyNumberFormat="1" applyFont="1" applyFill="1" applyBorder="1" applyAlignment="1" applyProtection="1">
      <alignment/>
      <protection/>
    </xf>
    <xf numFmtId="0" fontId="9" fillId="33" borderId="10" xfId="0" applyNumberFormat="1" applyFont="1" applyFill="1" applyBorder="1" applyAlignment="1" applyProtection="1">
      <alignment wrapText="1"/>
      <protection/>
    </xf>
    <xf numFmtId="8" fontId="9" fillId="33" borderId="10" xfId="0" applyNumberFormat="1" applyFont="1" applyFill="1" applyBorder="1" applyAlignment="1" applyProtection="1">
      <alignment/>
      <protection/>
    </xf>
    <xf numFmtId="0" fontId="15" fillId="33" borderId="10" xfId="0" applyFont="1" applyFill="1" applyBorder="1" applyAlignment="1" applyProtection="1">
      <alignment wrapText="1"/>
      <protection/>
    </xf>
    <xf numFmtId="8" fontId="14" fillId="33" borderId="10" xfId="0" applyNumberFormat="1" applyFont="1" applyFill="1" applyBorder="1" applyAlignment="1" applyProtection="1">
      <alignment/>
      <protection/>
    </xf>
    <xf numFmtId="0" fontId="16" fillId="33" borderId="10" xfId="0" applyFont="1" applyFill="1" applyBorder="1" applyAlignment="1" applyProtection="1">
      <alignment wrapText="1"/>
      <protection/>
    </xf>
    <xf numFmtId="164" fontId="9" fillId="34" borderId="10" xfId="0" applyNumberFormat="1" applyFont="1" applyFill="1" applyBorder="1" applyAlignment="1" applyProtection="1">
      <alignment/>
      <protection locked="0"/>
    </xf>
    <xf numFmtId="164" fontId="9" fillId="33" borderId="0" xfId="0" applyNumberFormat="1" applyFont="1" applyFill="1" applyBorder="1" applyAlignment="1" applyProtection="1">
      <alignment/>
      <protection/>
    </xf>
    <xf numFmtId="8" fontId="14" fillId="33" borderId="10" xfId="0" applyNumberFormat="1" applyFont="1" applyFill="1" applyBorder="1" applyAlignment="1" applyProtection="1">
      <alignment/>
      <protection/>
    </xf>
    <xf numFmtId="164" fontId="8" fillId="34" borderId="10" xfId="0" applyNumberFormat="1" applyFont="1" applyFill="1" applyBorder="1" applyAlignment="1" applyProtection="1">
      <alignment/>
      <protection locked="0"/>
    </xf>
    <xf numFmtId="164" fontId="13" fillId="33" borderId="10" xfId="0" applyNumberFormat="1" applyFont="1" applyFill="1" applyBorder="1" applyAlignment="1" applyProtection="1">
      <alignment/>
      <protection/>
    </xf>
    <xf numFmtId="0" fontId="5" fillId="34" borderId="10" xfId="0" applyNumberFormat="1" applyFont="1" applyFill="1" applyBorder="1" applyAlignment="1" applyProtection="1">
      <alignment/>
      <protection locked="0"/>
    </xf>
    <xf numFmtId="0" fontId="2" fillId="0" borderId="0" xfId="0" applyFont="1" applyFill="1" applyBorder="1" applyAlignment="1" applyProtection="1">
      <alignment horizontal="center"/>
      <protection/>
    </xf>
    <xf numFmtId="0" fontId="2" fillId="0" borderId="0" xfId="0" applyFont="1" applyFill="1" applyBorder="1" applyAlignment="1" applyProtection="1">
      <alignment/>
      <protection/>
    </xf>
    <xf numFmtId="0" fontId="2" fillId="0" borderId="0" xfId="0" applyFont="1" applyAlignment="1" applyProtection="1">
      <alignment/>
      <protection/>
    </xf>
    <xf numFmtId="0" fontId="5" fillId="34" borderId="10" xfId="0" applyNumberFormat="1" applyFont="1" applyFill="1" applyBorder="1" applyAlignment="1" applyProtection="1">
      <alignment horizontal="right"/>
      <protection locked="0"/>
    </xf>
    <xf numFmtId="164" fontId="14" fillId="34" borderId="10" xfId="0" applyNumberFormat="1" applyFont="1" applyFill="1" applyBorder="1" applyAlignment="1" applyProtection="1">
      <alignment/>
      <protection locked="0"/>
    </xf>
    <xf numFmtId="0" fontId="13" fillId="33" borderId="10" xfId="0" applyFont="1" applyFill="1" applyBorder="1" applyAlignment="1" applyProtection="1">
      <alignment wrapText="1"/>
      <protection/>
    </xf>
    <xf numFmtId="0" fontId="5" fillId="33" borderId="10" xfId="0" applyNumberFormat="1" applyFont="1" applyFill="1" applyBorder="1" applyAlignment="1" applyProtection="1">
      <alignment horizontal="center"/>
      <protection locked="0"/>
    </xf>
    <xf numFmtId="0" fontId="4" fillId="0" borderId="10" xfId="0" applyFont="1" applyFill="1" applyBorder="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1"/>
  <sheetViews>
    <sheetView tabSelected="1" zoomScalePageLayoutView="0" workbookViewId="0" topLeftCell="A1">
      <selection activeCell="A1" sqref="A1"/>
    </sheetView>
  </sheetViews>
  <sheetFormatPr defaultColWidth="9.140625" defaultRowHeight="12.75"/>
  <cols>
    <col min="1" max="1" width="130.8515625" style="0" customWidth="1"/>
  </cols>
  <sheetData>
    <row r="1" ht="26.25">
      <c r="A1" s="19" t="s">
        <v>34</v>
      </c>
    </row>
    <row r="2" ht="25.5">
      <c r="A2" s="20" t="s">
        <v>35</v>
      </c>
    </row>
    <row r="3" ht="20.25">
      <c r="A3" s="16" t="s">
        <v>6</v>
      </c>
    </row>
    <row r="4" ht="121.5">
      <c r="A4" s="17" t="s">
        <v>49</v>
      </c>
    </row>
    <row r="5" ht="40.5">
      <c r="A5" s="17" t="s">
        <v>36</v>
      </c>
    </row>
    <row r="7" ht="20.25">
      <c r="A7" s="16" t="s">
        <v>7</v>
      </c>
    </row>
    <row r="8" ht="60.75">
      <c r="A8" s="17" t="s">
        <v>32</v>
      </c>
    </row>
    <row r="9" ht="60.75">
      <c r="A9" s="17" t="s">
        <v>33</v>
      </c>
    </row>
    <row r="11" ht="25.5">
      <c r="A11" s="18" t="s">
        <v>8</v>
      </c>
    </row>
  </sheetData>
  <sheetProtection password="914B" sheet="1" objects="1" scenarios="1"/>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E132"/>
  <sheetViews>
    <sheetView zoomScalePageLayoutView="0" workbookViewId="0" topLeftCell="A1">
      <selection activeCell="A1" sqref="A1"/>
    </sheetView>
  </sheetViews>
  <sheetFormatPr defaultColWidth="9.140625" defaultRowHeight="12.75"/>
  <cols>
    <col min="1" max="1" width="72.28125" style="1" customWidth="1"/>
    <col min="2" max="2" width="22.140625" style="1" customWidth="1"/>
    <col min="3" max="4" width="12.57421875" style="1" customWidth="1"/>
    <col min="5" max="5" width="25.00390625" style="1" customWidth="1"/>
    <col min="6" max="16384" width="9.140625" style="1" customWidth="1"/>
  </cols>
  <sheetData>
    <row r="1" spans="1:4" ht="25.5">
      <c r="A1" s="8" t="s">
        <v>2</v>
      </c>
      <c r="B1" s="59"/>
      <c r="C1" s="53"/>
      <c r="D1" s="54"/>
    </row>
    <row r="2" spans="1:4" ht="25.5">
      <c r="A2" s="8" t="s">
        <v>1</v>
      </c>
      <c r="B2" s="34">
        <v>2007</v>
      </c>
      <c r="C2" s="52"/>
      <c r="D2" s="54"/>
    </row>
    <row r="3" spans="1:5" ht="189.75">
      <c r="A3" s="8" t="s">
        <v>37</v>
      </c>
      <c r="B3" s="11" t="s">
        <v>38</v>
      </c>
      <c r="C3" s="3" t="s">
        <v>48</v>
      </c>
      <c r="D3" s="3" t="s">
        <v>46</v>
      </c>
      <c r="E3" s="11" t="s">
        <v>25</v>
      </c>
    </row>
    <row r="4" spans="1:5" ht="20.25">
      <c r="A4" s="35" t="s">
        <v>39</v>
      </c>
      <c r="B4" s="36">
        <v>1980</v>
      </c>
      <c r="C4" s="22">
        <f>B4</f>
        <v>1980</v>
      </c>
      <c r="D4" s="22">
        <f>C4</f>
        <v>1980</v>
      </c>
      <c r="E4" s="6">
        <v>1980</v>
      </c>
    </row>
    <row r="5" spans="1:5" ht="20.25">
      <c r="A5" s="37" t="s">
        <v>14</v>
      </c>
      <c r="B5" s="38">
        <v>683.66</v>
      </c>
      <c r="C5" s="22">
        <v>512.05</v>
      </c>
      <c r="D5" s="4">
        <v>1251.29</v>
      </c>
      <c r="E5" s="56">
        <v>700</v>
      </c>
    </row>
    <row r="6" spans="1:5" ht="20.25">
      <c r="A6" s="21" t="s">
        <v>10</v>
      </c>
      <c r="B6" s="14">
        <v>49.07</v>
      </c>
      <c r="C6" s="22">
        <v>8.28</v>
      </c>
      <c r="D6" s="4">
        <v>111.58</v>
      </c>
      <c r="E6" s="46">
        <v>50</v>
      </c>
    </row>
    <row r="7" spans="1:5" ht="20.25">
      <c r="A7" s="21" t="s">
        <v>9</v>
      </c>
      <c r="B7" s="14">
        <v>32.68</v>
      </c>
      <c r="C7" s="22">
        <v>16.56</v>
      </c>
      <c r="D7" s="4">
        <v>23.91</v>
      </c>
      <c r="E7" s="46">
        <v>33</v>
      </c>
    </row>
    <row r="8" spans="1:5" ht="20.25">
      <c r="A8" s="21" t="s">
        <v>40</v>
      </c>
      <c r="B8" s="14">
        <v>48.48</v>
      </c>
      <c r="C8" s="22">
        <v>19.32</v>
      </c>
      <c r="D8" s="4">
        <v>15.94</v>
      </c>
      <c r="E8" s="46">
        <v>48</v>
      </c>
    </row>
    <row r="9" spans="1:5" ht="20.25">
      <c r="A9" s="21" t="s">
        <v>41</v>
      </c>
      <c r="B9" s="14">
        <v>33.66</v>
      </c>
      <c r="C9" s="22">
        <v>37.27</v>
      </c>
      <c r="D9" s="4">
        <v>39.85</v>
      </c>
      <c r="E9" s="46">
        <v>34</v>
      </c>
    </row>
    <row r="10" spans="1:5" ht="20.25">
      <c r="A10" s="21" t="s">
        <v>16</v>
      </c>
      <c r="B10" s="14">
        <v>66.93</v>
      </c>
      <c r="C10" s="22">
        <v>47.62</v>
      </c>
      <c r="D10" s="4">
        <v>111.58</v>
      </c>
      <c r="E10" s="46">
        <v>65</v>
      </c>
    </row>
    <row r="11" spans="1:5" ht="20.25">
      <c r="A11" s="21" t="s">
        <v>15</v>
      </c>
      <c r="B11" s="14">
        <v>2.57</v>
      </c>
      <c r="C11" s="22">
        <v>8.28</v>
      </c>
      <c r="D11" s="4">
        <v>0</v>
      </c>
      <c r="E11" s="46">
        <v>3</v>
      </c>
    </row>
    <row r="12" spans="1:5" ht="20.25">
      <c r="A12" s="21" t="s">
        <v>17</v>
      </c>
      <c r="B12" s="14">
        <v>127.45</v>
      </c>
      <c r="C12" s="22">
        <v>151.13</v>
      </c>
      <c r="D12" s="4">
        <v>0</v>
      </c>
      <c r="E12" s="46">
        <v>125</v>
      </c>
    </row>
    <row r="13" spans="1:5" ht="20.25">
      <c r="A13" s="21" t="s">
        <v>18</v>
      </c>
      <c r="B13" s="14">
        <v>10.33</v>
      </c>
      <c r="C13" s="22">
        <v>2.76</v>
      </c>
      <c r="D13" s="4">
        <v>0</v>
      </c>
      <c r="E13" s="46">
        <v>10</v>
      </c>
    </row>
    <row r="14" spans="1:5" ht="20.25">
      <c r="A14" s="37" t="s">
        <v>19</v>
      </c>
      <c r="B14" s="38">
        <f>SUM(B5:B13)</f>
        <v>1054.83</v>
      </c>
      <c r="C14" s="22">
        <f>SUM(C5:C13)</f>
        <v>803.2699999999999</v>
      </c>
      <c r="D14" s="4">
        <f>SUM(D5:D13)</f>
        <v>1554.1499999999999</v>
      </c>
      <c r="E14" s="38">
        <f>SUM(E5:E13)</f>
        <v>1068</v>
      </c>
    </row>
    <row r="15" spans="1:5" ht="20.25">
      <c r="A15" s="25" t="s">
        <v>44</v>
      </c>
      <c r="B15" s="31">
        <v>19.72</v>
      </c>
      <c r="C15" s="22">
        <v>42.1</v>
      </c>
      <c r="D15" s="4">
        <v>103.61</v>
      </c>
      <c r="E15" s="46">
        <v>20</v>
      </c>
    </row>
    <row r="16" spans="1:5" ht="20.25">
      <c r="A16" s="21" t="s">
        <v>42</v>
      </c>
      <c r="B16" s="14">
        <v>129.32</v>
      </c>
      <c r="C16" s="22">
        <v>42.1</v>
      </c>
      <c r="D16" s="4">
        <v>103.61</v>
      </c>
      <c r="E16" s="46">
        <v>125</v>
      </c>
    </row>
    <row r="17" spans="1:5" ht="20.25">
      <c r="A17" s="21" t="s">
        <v>43</v>
      </c>
      <c r="B17" s="14">
        <v>12.7</v>
      </c>
      <c r="C17" s="22">
        <v>4.83</v>
      </c>
      <c r="D17" s="4">
        <v>0</v>
      </c>
      <c r="E17" s="46">
        <v>12</v>
      </c>
    </row>
    <row r="18" spans="1:5" ht="20.25">
      <c r="A18" s="37" t="s">
        <v>22</v>
      </c>
      <c r="B18" s="38">
        <f>SUM(B15:B17)</f>
        <v>161.73999999999998</v>
      </c>
      <c r="C18" s="22">
        <f>SUM(C15:C17)</f>
        <v>89.03</v>
      </c>
      <c r="D18" s="4">
        <f>SUM(D15:D17)</f>
        <v>207.22</v>
      </c>
      <c r="E18" s="38">
        <f>E15+E16+E17</f>
        <v>157</v>
      </c>
    </row>
    <row r="19" spans="1:5" ht="20.25">
      <c r="A19" s="37" t="s">
        <v>23</v>
      </c>
      <c r="B19" s="38">
        <f>B14+B18</f>
        <v>1216.57</v>
      </c>
      <c r="C19" s="22">
        <f>C18+C14</f>
        <v>892.2999999999998</v>
      </c>
      <c r="D19" s="4">
        <f>SUM(D18+D14)</f>
        <v>1761.37</v>
      </c>
      <c r="E19" s="38">
        <f>E14+E18</f>
        <v>1225</v>
      </c>
    </row>
    <row r="20" spans="1:5" ht="20.25">
      <c r="A20" s="39" t="s">
        <v>30</v>
      </c>
      <c r="B20" s="40">
        <f>B4-B19</f>
        <v>763.4300000000001</v>
      </c>
      <c r="C20" s="22">
        <f>C4-C19</f>
        <v>1087.7000000000003</v>
      </c>
      <c r="D20" s="22">
        <f>D4-D19</f>
        <v>218.6300000000001</v>
      </c>
      <c r="E20" s="40">
        <f>E4-E19</f>
        <v>755</v>
      </c>
    </row>
    <row r="21" spans="1:5" ht="20.25">
      <c r="A21" s="41" t="s">
        <v>45</v>
      </c>
      <c r="B21" s="14">
        <v>827</v>
      </c>
      <c r="C21" s="22">
        <f>B21</f>
        <v>827</v>
      </c>
      <c r="D21" s="22">
        <f>C21</f>
        <v>827</v>
      </c>
      <c r="E21" s="47">
        <f>B21</f>
        <v>827</v>
      </c>
    </row>
    <row r="22" spans="1:5" ht="20.25">
      <c r="A22" s="21" t="s">
        <v>5</v>
      </c>
      <c r="B22" s="42">
        <v>106.15</v>
      </c>
      <c r="C22" s="23">
        <v>0</v>
      </c>
      <c r="D22" s="4">
        <v>239.1</v>
      </c>
      <c r="E22" s="46">
        <v>75</v>
      </c>
    </row>
    <row r="23" spans="1:5" ht="54.75">
      <c r="A23" s="45" t="s">
        <v>28</v>
      </c>
      <c r="B23" s="44">
        <f>B22+B21+B19</f>
        <v>2149.72</v>
      </c>
      <c r="C23" s="23">
        <f>C22+C21+C19</f>
        <v>1719.2999999999997</v>
      </c>
      <c r="D23" s="23">
        <f>D22+D21+D19</f>
        <v>2827.47</v>
      </c>
      <c r="E23" s="48">
        <f>E22+E21+E19</f>
        <v>2127</v>
      </c>
    </row>
    <row r="24" spans="1:5" ht="40.5">
      <c r="A24" s="43" t="s">
        <v>29</v>
      </c>
      <c r="B24" s="13">
        <f>B20-B21-B22</f>
        <v>-169.71999999999994</v>
      </c>
      <c r="C24" s="22">
        <f>C20-C21-C22</f>
        <v>260.7000000000003</v>
      </c>
      <c r="D24" s="22">
        <f>D20-D21-D22</f>
        <v>-847.4699999999999</v>
      </c>
      <c r="E24" s="13">
        <f>E20-E22-E21</f>
        <v>-147</v>
      </c>
    </row>
    <row r="25" spans="1:4" ht="25.5">
      <c r="A25" s="2"/>
      <c r="B25" s="2"/>
      <c r="C25" s="2"/>
      <c r="D25" s="2"/>
    </row>
    <row r="26" spans="1:4" ht="25.5">
      <c r="A26" s="2"/>
      <c r="B26" s="2"/>
      <c r="C26" s="2"/>
      <c r="D26" s="2"/>
    </row>
    <row r="27" spans="1:4" ht="25.5">
      <c r="A27" s="2"/>
      <c r="B27" s="2"/>
      <c r="C27" s="2"/>
      <c r="D27" s="2"/>
    </row>
    <row r="28" spans="1:4" ht="25.5">
      <c r="A28" s="2"/>
      <c r="B28" s="2"/>
      <c r="C28" s="2"/>
      <c r="D28" s="2"/>
    </row>
    <row r="29" spans="1:4" ht="25.5">
      <c r="A29" s="2"/>
      <c r="B29" s="2"/>
      <c r="C29" s="2"/>
      <c r="D29" s="2"/>
    </row>
    <row r="30" spans="1:4" ht="25.5">
      <c r="A30" s="2"/>
      <c r="B30" s="2"/>
      <c r="C30" s="2"/>
      <c r="D30" s="2"/>
    </row>
    <row r="31" spans="1:4" ht="25.5">
      <c r="A31" s="2"/>
      <c r="B31" s="2"/>
      <c r="C31" s="2"/>
      <c r="D31" s="2"/>
    </row>
    <row r="32" spans="1:4" ht="25.5">
      <c r="A32" s="2"/>
      <c r="B32" s="2"/>
      <c r="C32" s="2"/>
      <c r="D32" s="2"/>
    </row>
    <row r="33" spans="1:4" ht="25.5">
      <c r="A33" s="2"/>
      <c r="B33" s="2"/>
      <c r="C33" s="2"/>
      <c r="D33" s="2"/>
    </row>
    <row r="34" spans="1:4" ht="25.5">
      <c r="A34" s="2"/>
      <c r="B34" s="2"/>
      <c r="C34" s="2"/>
      <c r="D34" s="2"/>
    </row>
    <row r="35" spans="1:4" ht="25.5">
      <c r="A35" s="2"/>
      <c r="B35" s="2"/>
      <c r="C35" s="2"/>
      <c r="D35" s="2"/>
    </row>
    <row r="36" spans="1:4" ht="25.5">
      <c r="A36" s="2"/>
      <c r="B36" s="2"/>
      <c r="C36" s="2"/>
      <c r="D36" s="2"/>
    </row>
    <row r="37" spans="1:4" ht="25.5">
      <c r="A37" s="2"/>
      <c r="B37" s="2"/>
      <c r="C37" s="2"/>
      <c r="D37" s="2"/>
    </row>
    <row r="38" spans="1:4" ht="25.5">
      <c r="A38" s="2"/>
      <c r="B38" s="2"/>
      <c r="C38" s="2"/>
      <c r="D38" s="2"/>
    </row>
    <row r="39" spans="1:4" ht="25.5">
      <c r="A39" s="2"/>
      <c r="B39" s="2"/>
      <c r="C39" s="2"/>
      <c r="D39" s="2"/>
    </row>
    <row r="40" spans="1:4" ht="25.5">
      <c r="A40" s="2"/>
      <c r="B40" s="2"/>
      <c r="C40" s="2"/>
      <c r="D40" s="2"/>
    </row>
    <row r="41" spans="1:4" ht="25.5">
      <c r="A41" s="2"/>
      <c r="B41" s="2"/>
      <c r="C41" s="2"/>
      <c r="D41" s="2"/>
    </row>
    <row r="42" spans="1:4" ht="25.5">
      <c r="A42" s="2"/>
      <c r="B42" s="2"/>
      <c r="C42" s="2"/>
      <c r="D42" s="2"/>
    </row>
    <row r="43" spans="1:4" ht="25.5">
      <c r="A43" s="2"/>
      <c r="B43" s="2"/>
      <c r="C43" s="2"/>
      <c r="D43" s="2"/>
    </row>
    <row r="44" spans="1:4" ht="25.5">
      <c r="A44" s="2"/>
      <c r="B44" s="2"/>
      <c r="C44" s="2"/>
      <c r="D44" s="2"/>
    </row>
    <row r="45" spans="1:4" ht="25.5">
      <c r="A45" s="2"/>
      <c r="B45" s="2"/>
      <c r="C45" s="2"/>
      <c r="D45" s="2"/>
    </row>
    <row r="46" spans="1:4" ht="25.5">
      <c r="A46" s="2"/>
      <c r="B46" s="2"/>
      <c r="C46" s="2"/>
      <c r="D46" s="2"/>
    </row>
    <row r="47" spans="1:4" ht="25.5">
      <c r="A47" s="2"/>
      <c r="B47" s="2"/>
      <c r="C47" s="2"/>
      <c r="D47" s="2"/>
    </row>
    <row r="48" spans="1:4" ht="25.5">
      <c r="A48" s="2"/>
      <c r="B48" s="2"/>
      <c r="C48" s="2"/>
      <c r="D48" s="2"/>
    </row>
    <row r="49" spans="1:4" ht="25.5">
      <c r="A49" s="2"/>
      <c r="B49" s="2"/>
      <c r="C49" s="2"/>
      <c r="D49" s="2"/>
    </row>
    <row r="50" spans="1:4" ht="25.5">
      <c r="A50" s="2"/>
      <c r="B50" s="2"/>
      <c r="C50" s="2"/>
      <c r="D50" s="2"/>
    </row>
    <row r="51" spans="1:4" ht="25.5">
      <c r="A51" s="2"/>
      <c r="B51" s="2"/>
      <c r="C51" s="2"/>
      <c r="D51" s="2"/>
    </row>
    <row r="52" spans="1:4" ht="25.5">
      <c r="A52" s="2"/>
      <c r="B52" s="2"/>
      <c r="C52" s="2"/>
      <c r="D52" s="2"/>
    </row>
    <row r="53" spans="1:4" ht="25.5">
      <c r="A53" s="2"/>
      <c r="B53" s="2"/>
      <c r="C53" s="2"/>
      <c r="D53" s="2"/>
    </row>
    <row r="54" spans="1:4" ht="25.5">
      <c r="A54" s="2"/>
      <c r="B54" s="2"/>
      <c r="C54" s="2"/>
      <c r="D54" s="2"/>
    </row>
    <row r="55" spans="1:4" ht="25.5">
      <c r="A55" s="2"/>
      <c r="B55" s="2"/>
      <c r="C55" s="2"/>
      <c r="D55" s="2"/>
    </row>
    <row r="56" spans="1:4" ht="25.5">
      <c r="A56" s="2"/>
      <c r="B56" s="2"/>
      <c r="C56" s="2"/>
      <c r="D56" s="2"/>
    </row>
    <row r="57" spans="1:4" ht="25.5">
      <c r="A57" s="2"/>
      <c r="B57" s="2"/>
      <c r="C57" s="2"/>
      <c r="D57" s="2"/>
    </row>
    <row r="58" spans="1:4" ht="25.5">
      <c r="A58" s="2"/>
      <c r="B58" s="2"/>
      <c r="C58" s="2"/>
      <c r="D58" s="2"/>
    </row>
    <row r="59" spans="1:4" ht="25.5">
      <c r="A59" s="2"/>
      <c r="B59" s="2"/>
      <c r="C59" s="2"/>
      <c r="D59" s="2"/>
    </row>
    <row r="60" spans="1:4" ht="25.5">
      <c r="A60" s="2"/>
      <c r="B60" s="2"/>
      <c r="C60" s="2"/>
      <c r="D60" s="2"/>
    </row>
    <row r="61" spans="1:4" ht="25.5">
      <c r="A61" s="2"/>
      <c r="B61" s="2"/>
      <c r="C61" s="2"/>
      <c r="D61" s="2"/>
    </row>
    <row r="62" spans="1:4" ht="25.5">
      <c r="A62" s="2"/>
      <c r="B62" s="2"/>
      <c r="C62" s="2"/>
      <c r="D62" s="2"/>
    </row>
    <row r="63" spans="1:4" ht="25.5">
      <c r="A63" s="2"/>
      <c r="B63" s="2"/>
      <c r="C63" s="2"/>
      <c r="D63" s="2"/>
    </row>
    <row r="64" spans="1:4" ht="25.5">
      <c r="A64" s="2"/>
      <c r="B64" s="2"/>
      <c r="C64" s="2"/>
      <c r="D64" s="2"/>
    </row>
    <row r="65" spans="1:4" ht="25.5">
      <c r="A65" s="2"/>
      <c r="B65" s="2"/>
      <c r="C65" s="2"/>
      <c r="D65" s="2"/>
    </row>
    <row r="66" spans="1:4" ht="25.5">
      <c r="A66" s="2"/>
      <c r="B66" s="2"/>
      <c r="C66" s="2"/>
      <c r="D66" s="2"/>
    </row>
    <row r="67" spans="1:4" ht="25.5">
      <c r="A67" s="2"/>
      <c r="B67" s="2"/>
      <c r="C67" s="2"/>
      <c r="D67" s="2"/>
    </row>
    <row r="68" spans="1:4" ht="25.5">
      <c r="A68" s="2"/>
      <c r="B68" s="2"/>
      <c r="C68" s="2"/>
      <c r="D68" s="2"/>
    </row>
    <row r="69" spans="1:4" ht="25.5">
      <c r="A69" s="2"/>
      <c r="B69" s="2"/>
      <c r="C69" s="2"/>
      <c r="D69" s="2"/>
    </row>
    <row r="70" spans="1:4" ht="25.5">
      <c r="A70" s="2"/>
      <c r="B70" s="2"/>
      <c r="C70" s="2"/>
      <c r="D70" s="2"/>
    </row>
    <row r="71" spans="1:4" ht="25.5">
      <c r="A71" s="2"/>
      <c r="B71" s="2"/>
      <c r="C71" s="2"/>
      <c r="D71" s="2"/>
    </row>
    <row r="72" spans="1:4" ht="25.5">
      <c r="A72" s="2"/>
      <c r="B72" s="2"/>
      <c r="C72" s="2"/>
      <c r="D72" s="2"/>
    </row>
    <row r="73" spans="1:4" ht="25.5">
      <c r="A73" s="2"/>
      <c r="B73" s="2"/>
      <c r="C73" s="2"/>
      <c r="D73" s="2"/>
    </row>
    <row r="74" spans="1:4" ht="25.5">
      <c r="A74" s="2"/>
      <c r="B74" s="2"/>
      <c r="C74" s="2"/>
      <c r="D74" s="2"/>
    </row>
    <row r="75" spans="1:4" ht="25.5">
      <c r="A75" s="2"/>
      <c r="B75" s="2"/>
      <c r="C75" s="2"/>
      <c r="D75" s="2"/>
    </row>
    <row r="76" spans="1:4" ht="25.5">
      <c r="A76" s="2"/>
      <c r="B76" s="2"/>
      <c r="C76" s="2"/>
      <c r="D76" s="2"/>
    </row>
    <row r="77" spans="1:4" ht="25.5">
      <c r="A77" s="2"/>
      <c r="B77" s="2"/>
      <c r="C77" s="2"/>
      <c r="D77" s="2"/>
    </row>
    <row r="78" spans="1:4" ht="25.5">
      <c r="A78" s="2"/>
      <c r="B78" s="2"/>
      <c r="C78" s="2"/>
      <c r="D78" s="2"/>
    </row>
    <row r="79" spans="1:4" ht="25.5">
      <c r="A79" s="2"/>
      <c r="B79" s="2"/>
      <c r="C79" s="2"/>
      <c r="D79" s="2"/>
    </row>
    <row r="80" spans="1:4" ht="25.5">
      <c r="A80" s="2"/>
      <c r="B80" s="2"/>
      <c r="C80" s="2"/>
      <c r="D80" s="2"/>
    </row>
    <row r="81" spans="1:4" ht="25.5">
      <c r="A81" s="2"/>
      <c r="B81" s="2"/>
      <c r="C81" s="2"/>
      <c r="D81" s="2"/>
    </row>
    <row r="82" spans="1:4" ht="25.5">
      <c r="A82" s="2"/>
      <c r="B82" s="2"/>
      <c r="C82" s="2"/>
      <c r="D82" s="2"/>
    </row>
    <row r="83" spans="1:4" ht="25.5">
      <c r="A83" s="2"/>
      <c r="B83" s="2"/>
      <c r="C83" s="2"/>
      <c r="D83" s="2"/>
    </row>
    <row r="84" spans="1:4" ht="25.5">
      <c r="A84" s="2"/>
      <c r="B84" s="2"/>
      <c r="C84" s="2"/>
      <c r="D84" s="2"/>
    </row>
    <row r="85" spans="1:4" ht="25.5">
      <c r="A85" s="2"/>
      <c r="B85" s="2"/>
      <c r="C85" s="2"/>
      <c r="D85" s="2"/>
    </row>
    <row r="86" spans="1:4" ht="25.5">
      <c r="A86" s="2"/>
      <c r="B86" s="2"/>
      <c r="C86" s="2"/>
      <c r="D86" s="2"/>
    </row>
    <row r="87" spans="1:4" ht="25.5">
      <c r="A87" s="2"/>
      <c r="B87" s="2"/>
      <c r="C87" s="2"/>
      <c r="D87" s="2"/>
    </row>
    <row r="88" spans="1:4" ht="25.5">
      <c r="A88" s="2"/>
      <c r="B88" s="2"/>
      <c r="C88" s="2"/>
      <c r="D88" s="2"/>
    </row>
    <row r="89" spans="1:4" ht="25.5">
      <c r="A89" s="2"/>
      <c r="B89" s="2"/>
      <c r="C89" s="2"/>
      <c r="D89" s="2"/>
    </row>
    <row r="90" spans="1:4" ht="25.5">
      <c r="A90" s="2"/>
      <c r="B90" s="2"/>
      <c r="C90" s="2"/>
      <c r="D90" s="2"/>
    </row>
    <row r="91" spans="1:4" ht="25.5">
      <c r="A91" s="2"/>
      <c r="B91" s="2"/>
      <c r="C91" s="2"/>
      <c r="D91" s="2"/>
    </row>
    <row r="92" spans="1:4" ht="25.5">
      <c r="A92" s="2"/>
      <c r="B92" s="2"/>
      <c r="C92" s="2"/>
      <c r="D92" s="2"/>
    </row>
    <row r="93" spans="1:4" ht="25.5">
      <c r="A93" s="2"/>
      <c r="B93" s="2"/>
      <c r="C93" s="2"/>
      <c r="D93" s="2"/>
    </row>
    <row r="94" spans="1:4" ht="25.5">
      <c r="A94" s="2"/>
      <c r="B94" s="2"/>
      <c r="C94" s="2"/>
      <c r="D94" s="2"/>
    </row>
    <row r="95" spans="1:4" ht="25.5">
      <c r="A95" s="2"/>
      <c r="B95" s="2"/>
      <c r="C95" s="2"/>
      <c r="D95" s="2"/>
    </row>
    <row r="96" spans="1:4" ht="25.5">
      <c r="A96" s="2"/>
      <c r="B96" s="2"/>
      <c r="C96" s="2"/>
      <c r="D96" s="2"/>
    </row>
    <row r="97" spans="1:4" ht="25.5">
      <c r="A97" s="2"/>
      <c r="B97" s="2"/>
      <c r="C97" s="2"/>
      <c r="D97" s="2"/>
    </row>
    <row r="98" spans="1:4" ht="25.5">
      <c r="A98" s="2"/>
      <c r="B98" s="2"/>
      <c r="C98" s="2"/>
      <c r="D98" s="2"/>
    </row>
    <row r="99" spans="1:4" ht="25.5">
      <c r="A99" s="2"/>
      <c r="B99" s="2"/>
      <c r="C99" s="2"/>
      <c r="D99" s="2"/>
    </row>
    <row r="100" spans="1:4" ht="25.5">
      <c r="A100" s="2"/>
      <c r="B100" s="2"/>
      <c r="C100" s="2"/>
      <c r="D100" s="2"/>
    </row>
    <row r="101" spans="1:4" ht="25.5">
      <c r="A101" s="2"/>
      <c r="B101" s="2"/>
      <c r="C101" s="2"/>
      <c r="D101" s="2"/>
    </row>
    <row r="102" spans="1:4" ht="25.5">
      <c r="A102" s="2"/>
      <c r="B102" s="2"/>
      <c r="C102" s="2"/>
      <c r="D102" s="2"/>
    </row>
    <row r="103" spans="1:4" ht="25.5">
      <c r="A103" s="2"/>
      <c r="B103" s="2"/>
      <c r="C103" s="2"/>
      <c r="D103" s="2"/>
    </row>
    <row r="104" spans="1:4" ht="25.5">
      <c r="A104" s="2"/>
      <c r="B104" s="2"/>
      <c r="C104" s="2"/>
      <c r="D104" s="2"/>
    </row>
    <row r="105" spans="1:4" ht="25.5">
      <c r="A105" s="2"/>
      <c r="B105" s="2"/>
      <c r="C105" s="2"/>
      <c r="D105" s="2"/>
    </row>
    <row r="106" spans="1:4" ht="25.5">
      <c r="A106" s="2"/>
      <c r="B106" s="2"/>
      <c r="C106" s="2"/>
      <c r="D106" s="2"/>
    </row>
    <row r="107" spans="1:4" ht="25.5">
      <c r="A107" s="2"/>
      <c r="B107" s="2"/>
      <c r="C107" s="2"/>
      <c r="D107" s="2"/>
    </row>
    <row r="108" spans="1:4" ht="25.5">
      <c r="A108" s="2"/>
      <c r="B108" s="2"/>
      <c r="C108" s="2"/>
      <c r="D108" s="2"/>
    </row>
    <row r="109" spans="1:4" ht="25.5">
      <c r="A109" s="2"/>
      <c r="B109" s="2"/>
      <c r="C109" s="2"/>
      <c r="D109" s="2"/>
    </row>
    <row r="110" spans="1:4" ht="25.5">
      <c r="A110" s="2"/>
      <c r="B110" s="2"/>
      <c r="C110" s="2"/>
      <c r="D110" s="2"/>
    </row>
    <row r="111" spans="1:4" ht="25.5">
      <c r="A111" s="2"/>
      <c r="B111" s="2"/>
      <c r="C111" s="2"/>
      <c r="D111" s="2"/>
    </row>
    <row r="112" spans="1:4" ht="25.5">
      <c r="A112" s="2"/>
      <c r="B112" s="2"/>
      <c r="C112" s="2"/>
      <c r="D112" s="2"/>
    </row>
    <row r="113" spans="1:4" ht="25.5">
      <c r="A113" s="2"/>
      <c r="B113" s="2"/>
      <c r="C113" s="2"/>
      <c r="D113" s="2"/>
    </row>
    <row r="114" spans="1:4" ht="25.5">
      <c r="A114" s="2"/>
      <c r="B114" s="2"/>
      <c r="C114" s="2"/>
      <c r="D114" s="2"/>
    </row>
    <row r="115" spans="1:4" ht="25.5">
      <c r="A115" s="2"/>
      <c r="B115" s="2"/>
      <c r="C115" s="2"/>
      <c r="D115" s="2"/>
    </row>
    <row r="116" spans="1:4" ht="25.5">
      <c r="A116" s="2"/>
      <c r="B116" s="2"/>
      <c r="C116" s="2"/>
      <c r="D116" s="2"/>
    </row>
    <row r="117" spans="1:4" ht="25.5">
      <c r="A117" s="2"/>
      <c r="B117" s="2"/>
      <c r="C117" s="2"/>
      <c r="D117" s="2"/>
    </row>
    <row r="118" spans="1:4" ht="25.5">
      <c r="A118" s="2"/>
      <c r="B118" s="2"/>
      <c r="C118" s="2"/>
      <c r="D118" s="2"/>
    </row>
    <row r="119" spans="1:4" ht="25.5">
      <c r="A119" s="2"/>
      <c r="B119" s="2"/>
      <c r="C119" s="2"/>
      <c r="D119" s="2"/>
    </row>
    <row r="120" spans="1:4" ht="25.5">
      <c r="A120" s="2"/>
      <c r="B120" s="2"/>
      <c r="C120" s="2"/>
      <c r="D120" s="2"/>
    </row>
    <row r="121" spans="1:4" ht="25.5">
      <c r="A121" s="2"/>
      <c r="B121" s="2"/>
      <c r="C121" s="2"/>
      <c r="D121" s="2"/>
    </row>
    <row r="122" spans="1:4" ht="25.5">
      <c r="A122" s="2"/>
      <c r="B122" s="2"/>
      <c r="C122" s="2"/>
      <c r="D122" s="2"/>
    </row>
    <row r="123" spans="1:4" ht="25.5">
      <c r="A123" s="2"/>
      <c r="B123" s="2"/>
      <c r="C123" s="2"/>
      <c r="D123" s="2"/>
    </row>
    <row r="124" spans="1:4" ht="25.5">
      <c r="A124" s="2"/>
      <c r="B124" s="2"/>
      <c r="C124" s="2"/>
      <c r="D124" s="2"/>
    </row>
    <row r="125" spans="1:4" ht="25.5">
      <c r="A125" s="2"/>
      <c r="B125" s="2"/>
      <c r="C125" s="2"/>
      <c r="D125" s="2"/>
    </row>
    <row r="126" spans="1:4" ht="25.5">
      <c r="A126" s="2"/>
      <c r="B126" s="2"/>
      <c r="C126" s="2"/>
      <c r="D126" s="2"/>
    </row>
    <row r="127" spans="1:4" ht="25.5">
      <c r="A127" s="2"/>
      <c r="B127" s="2"/>
      <c r="C127" s="2"/>
      <c r="D127" s="2"/>
    </row>
    <row r="128" spans="1:4" ht="25.5">
      <c r="A128" s="2"/>
      <c r="B128" s="2"/>
      <c r="C128" s="2"/>
      <c r="D128" s="2"/>
    </row>
    <row r="129" spans="1:4" ht="25.5">
      <c r="A129" s="2"/>
      <c r="B129" s="2"/>
      <c r="C129" s="2"/>
      <c r="D129" s="2"/>
    </row>
    <row r="130" spans="1:4" ht="25.5">
      <c r="A130" s="2"/>
      <c r="B130" s="2"/>
      <c r="C130" s="2"/>
      <c r="D130" s="2"/>
    </row>
    <row r="131" spans="1:4" ht="25.5">
      <c r="A131" s="2"/>
      <c r="B131" s="2"/>
      <c r="C131" s="2"/>
      <c r="D131" s="2"/>
    </row>
    <row r="132" spans="1:4" ht="25.5">
      <c r="A132" s="2"/>
      <c r="B132" s="2"/>
      <c r="C132" s="2"/>
      <c r="D132" s="2"/>
    </row>
  </sheetData>
  <sheetProtection password="914B" sheet="1" objects="1" scenarios="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131"/>
  <sheetViews>
    <sheetView zoomScalePageLayoutView="0" workbookViewId="0" topLeftCell="A1">
      <selection activeCell="B4" sqref="B4"/>
    </sheetView>
  </sheetViews>
  <sheetFormatPr defaultColWidth="9.140625" defaultRowHeight="12.75"/>
  <cols>
    <col min="1" max="1" width="45.421875" style="1" customWidth="1"/>
    <col min="2" max="2" width="18.8515625" style="1" customWidth="1"/>
    <col min="3" max="3" width="33.00390625" style="1" customWidth="1"/>
    <col min="4" max="4" width="17.7109375" style="1" customWidth="1"/>
    <col min="5" max="5" width="22.57421875" style="1" customWidth="1"/>
    <col min="6" max="16384" width="9.140625" style="1" customWidth="1"/>
  </cols>
  <sheetData>
    <row r="1" spans="1:5" ht="20.25">
      <c r="A1" s="7" t="s">
        <v>3</v>
      </c>
      <c r="B1" s="5">
        <v>2008</v>
      </c>
      <c r="C1" s="10"/>
      <c r="E1" s="10"/>
    </row>
    <row r="2" spans="1:5" ht="20.25">
      <c r="A2" s="8"/>
      <c r="B2" s="9"/>
      <c r="C2" s="10"/>
      <c r="E2" s="10"/>
    </row>
    <row r="3" spans="1:5" ht="121.5">
      <c r="A3" s="8" t="s">
        <v>47</v>
      </c>
      <c r="B3" s="11" t="s">
        <v>11</v>
      </c>
      <c r="C3" s="10"/>
      <c r="D3" s="11" t="s">
        <v>13</v>
      </c>
      <c r="E3" s="11" t="s">
        <v>12</v>
      </c>
    </row>
    <row r="4" spans="1:5" ht="40.5">
      <c r="A4" s="57" t="s">
        <v>39</v>
      </c>
      <c r="B4" s="24">
        <f>'2) Last Year Enterprise Profit'!E4</f>
        <v>1980</v>
      </c>
      <c r="C4" s="12" t="s">
        <v>31</v>
      </c>
      <c r="D4" s="49">
        <v>2270</v>
      </c>
      <c r="E4" s="50">
        <f>D4</f>
        <v>2270</v>
      </c>
    </row>
    <row r="5" spans="1:5" ht="52.5">
      <c r="A5" s="26" t="s">
        <v>14</v>
      </c>
      <c r="B5" s="32">
        <f>'2) Last Year Enterprise Profit'!E5</f>
        <v>700</v>
      </c>
      <c r="C5" s="12" t="s">
        <v>4</v>
      </c>
      <c r="D5" s="55">
        <v>12.5</v>
      </c>
      <c r="E5" s="14">
        <f aca="true" t="shared" si="0" ref="E5:E13">B5*(1+(D5/100))</f>
        <v>787.5</v>
      </c>
    </row>
    <row r="6" spans="1:5" ht="52.5">
      <c r="A6" s="25" t="s">
        <v>10</v>
      </c>
      <c r="B6" s="31">
        <f>'2) Last Year Enterprise Profit'!E6</f>
        <v>50</v>
      </c>
      <c r="C6" s="12" t="s">
        <v>4</v>
      </c>
      <c r="D6" s="51">
        <v>12.5</v>
      </c>
      <c r="E6" s="14">
        <f t="shared" si="0"/>
        <v>56.25</v>
      </c>
    </row>
    <row r="7" spans="1:5" ht="52.5">
      <c r="A7" s="25" t="s">
        <v>9</v>
      </c>
      <c r="B7" s="31">
        <f>'2) Last Year Enterprise Profit'!E7</f>
        <v>33</v>
      </c>
      <c r="C7" s="12" t="s">
        <v>4</v>
      </c>
      <c r="D7" s="51">
        <v>12.5</v>
      </c>
      <c r="E7" s="14">
        <f t="shared" si="0"/>
        <v>37.125</v>
      </c>
    </row>
    <row r="8" spans="1:5" ht="52.5">
      <c r="A8" s="21" t="s">
        <v>40</v>
      </c>
      <c r="B8" s="31">
        <f>'2) Last Year Enterprise Profit'!E8</f>
        <v>48</v>
      </c>
      <c r="C8" s="12" t="s">
        <v>4</v>
      </c>
      <c r="D8" s="51">
        <v>12.5</v>
      </c>
      <c r="E8" s="14">
        <f t="shared" si="0"/>
        <v>54</v>
      </c>
    </row>
    <row r="9" spans="1:5" ht="52.5">
      <c r="A9" s="21" t="s">
        <v>41</v>
      </c>
      <c r="B9" s="31">
        <f>'2) Last Year Enterprise Profit'!E9</f>
        <v>34</v>
      </c>
      <c r="C9" s="12" t="s">
        <v>4</v>
      </c>
      <c r="D9" s="51">
        <v>12.5</v>
      </c>
      <c r="E9" s="14">
        <f t="shared" si="0"/>
        <v>38.25</v>
      </c>
    </row>
    <row r="10" spans="1:5" ht="52.5">
      <c r="A10" s="21" t="s">
        <v>16</v>
      </c>
      <c r="B10" s="31">
        <f>'2) Last Year Enterprise Profit'!E10</f>
        <v>65</v>
      </c>
      <c r="C10" s="12" t="s">
        <v>4</v>
      </c>
      <c r="D10" s="51">
        <v>12.5</v>
      </c>
      <c r="E10" s="14">
        <f t="shared" si="0"/>
        <v>73.125</v>
      </c>
    </row>
    <row r="11" spans="1:5" ht="52.5">
      <c r="A11" s="25" t="s">
        <v>15</v>
      </c>
      <c r="B11" s="31">
        <f>'2) Last Year Enterprise Profit'!E11</f>
        <v>3</v>
      </c>
      <c r="C11" s="12" t="s">
        <v>4</v>
      </c>
      <c r="D11" s="51">
        <v>12.5</v>
      </c>
      <c r="E11" s="14">
        <f t="shared" si="0"/>
        <v>3.375</v>
      </c>
    </row>
    <row r="12" spans="1:5" ht="52.5">
      <c r="A12" s="25" t="s">
        <v>17</v>
      </c>
      <c r="B12" s="31">
        <f>'2) Last Year Enterprise Profit'!E12</f>
        <v>125</v>
      </c>
      <c r="C12" s="12" t="s">
        <v>4</v>
      </c>
      <c r="D12" s="51">
        <v>12.5</v>
      </c>
      <c r="E12" s="14">
        <f t="shared" si="0"/>
        <v>140.625</v>
      </c>
    </row>
    <row r="13" spans="1:5" ht="52.5">
      <c r="A13" s="25" t="s">
        <v>18</v>
      </c>
      <c r="B13" s="31">
        <f>'2) Last Year Enterprise Profit'!E13</f>
        <v>10</v>
      </c>
      <c r="C13" s="12" t="s">
        <v>4</v>
      </c>
      <c r="D13" s="51">
        <v>12.5</v>
      </c>
      <c r="E13" s="14">
        <f t="shared" si="0"/>
        <v>11.25</v>
      </c>
    </row>
    <row r="14" spans="1:5" ht="20.25">
      <c r="A14" s="26" t="s">
        <v>19</v>
      </c>
      <c r="B14" s="32">
        <f>'2) Last Year Enterprise Profit'!E14</f>
        <v>1068</v>
      </c>
      <c r="C14" s="12" t="s">
        <v>0</v>
      </c>
      <c r="D14" s="58" t="s">
        <v>0</v>
      </c>
      <c r="E14" s="32">
        <f>SUM(E5:E13)</f>
        <v>1201.5</v>
      </c>
    </row>
    <row r="15" spans="1:5" ht="52.5">
      <c r="A15" s="25" t="s">
        <v>44</v>
      </c>
      <c r="B15" s="32">
        <f>'2) Last Year Enterprise Profit'!E15</f>
        <v>20</v>
      </c>
      <c r="C15" s="12" t="s">
        <v>4</v>
      </c>
      <c r="D15" s="51">
        <v>0</v>
      </c>
      <c r="E15" s="14">
        <f>B15*(1+(D15/100))</f>
        <v>20</v>
      </c>
    </row>
    <row r="16" spans="1:5" ht="52.5">
      <c r="A16" s="25" t="s">
        <v>20</v>
      </c>
      <c r="B16" s="31">
        <f>'2) Last Year Enterprise Profit'!E16</f>
        <v>125</v>
      </c>
      <c r="C16" s="12" t="s">
        <v>4</v>
      </c>
      <c r="D16" s="51">
        <v>0</v>
      </c>
      <c r="E16" s="14">
        <f>B16*(1+(D16/100))</f>
        <v>125</v>
      </c>
    </row>
    <row r="17" spans="1:5" ht="52.5">
      <c r="A17" s="25" t="s">
        <v>21</v>
      </c>
      <c r="B17" s="31">
        <f>'2) Last Year Enterprise Profit'!E17</f>
        <v>12</v>
      </c>
      <c r="C17" s="12" t="s">
        <v>4</v>
      </c>
      <c r="D17" s="51">
        <v>0</v>
      </c>
      <c r="E17" s="14">
        <f>B17*(1+(D17/100))</f>
        <v>12</v>
      </c>
    </row>
    <row r="18" spans="1:5" ht="20.25">
      <c r="A18" s="26" t="s">
        <v>22</v>
      </c>
      <c r="B18" s="32">
        <f>'2) Last Year Enterprise Profit'!E18</f>
        <v>157</v>
      </c>
      <c r="C18" s="12" t="s">
        <v>0</v>
      </c>
      <c r="D18" s="15" t="s">
        <v>0</v>
      </c>
      <c r="E18" s="32">
        <f>SUM(E15:E17)</f>
        <v>157</v>
      </c>
    </row>
    <row r="19" spans="1:5" ht="20.25">
      <c r="A19" s="26" t="s">
        <v>23</v>
      </c>
      <c r="B19" s="32">
        <f>'2) Last Year Enterprise Profit'!E19</f>
        <v>1225</v>
      </c>
      <c r="C19" s="12" t="s">
        <v>0</v>
      </c>
      <c r="D19" s="15" t="s">
        <v>0</v>
      </c>
      <c r="E19" s="32">
        <f>SUM(E18,E14)</f>
        <v>1358.5</v>
      </c>
    </row>
    <row r="20" spans="1:5" ht="60.75">
      <c r="A20" s="27" t="s">
        <v>24</v>
      </c>
      <c r="B20" s="33">
        <f>'2) Last Year Enterprise Profit'!E20</f>
        <v>755</v>
      </c>
      <c r="C20" s="12" t="s">
        <v>0</v>
      </c>
      <c r="D20" s="15" t="s">
        <v>0</v>
      </c>
      <c r="E20" s="33">
        <f>E4-E19</f>
        <v>911.5</v>
      </c>
    </row>
    <row r="21" spans="1:5" ht="27">
      <c r="A21" s="28" t="s">
        <v>26</v>
      </c>
      <c r="B21" s="31">
        <f>'2) Last Year Enterprise Profit'!E21</f>
        <v>827</v>
      </c>
      <c r="C21" s="12" t="s">
        <v>31</v>
      </c>
      <c r="D21" s="51">
        <v>965</v>
      </c>
      <c r="E21" s="14">
        <f>D21</f>
        <v>965</v>
      </c>
    </row>
    <row r="22" spans="1:5" ht="52.5">
      <c r="A22" s="30" t="s">
        <v>5</v>
      </c>
      <c r="B22" s="31">
        <f>'2) Last Year Enterprise Profit'!E22</f>
        <v>75</v>
      </c>
      <c r="C22" s="12" t="s">
        <v>4</v>
      </c>
      <c r="D22" s="51">
        <v>12.5</v>
      </c>
      <c r="E22" s="14">
        <f>B22*(1+(D22/100))</f>
        <v>84.375</v>
      </c>
    </row>
    <row r="23" spans="1:5" ht="72.75">
      <c r="A23" s="45" t="s">
        <v>28</v>
      </c>
      <c r="B23" s="32">
        <f>'2) Last Year Enterprise Profit'!E23</f>
        <v>2127</v>
      </c>
      <c r="C23" s="12" t="s">
        <v>0</v>
      </c>
      <c r="D23" s="15" t="s">
        <v>0</v>
      </c>
      <c r="E23" s="32">
        <f>E19+E21+E22</f>
        <v>2407.875</v>
      </c>
    </row>
    <row r="24" spans="1:5" ht="81">
      <c r="A24" s="29" t="s">
        <v>27</v>
      </c>
      <c r="B24" s="33">
        <f>'2) Last Year Enterprise Profit'!E24</f>
        <v>-147</v>
      </c>
      <c r="C24" s="12" t="s">
        <v>0</v>
      </c>
      <c r="D24" s="15" t="s">
        <v>0</v>
      </c>
      <c r="E24" s="33">
        <f>E4-E23</f>
        <v>-137.875</v>
      </c>
    </row>
    <row r="25" ht="25.5">
      <c r="A25" s="2"/>
    </row>
    <row r="26" ht="25.5">
      <c r="A26" s="2"/>
    </row>
    <row r="27" ht="25.5">
      <c r="A27" s="2"/>
    </row>
    <row r="28" ht="25.5">
      <c r="A28" s="2"/>
    </row>
    <row r="29" ht="25.5">
      <c r="A29" s="2"/>
    </row>
    <row r="30" ht="25.5">
      <c r="A30" s="2"/>
    </row>
    <row r="31" ht="25.5">
      <c r="A31" s="2"/>
    </row>
    <row r="32" ht="25.5">
      <c r="A32" s="2"/>
    </row>
    <row r="33" ht="25.5">
      <c r="A33" s="2"/>
    </row>
    <row r="34" ht="25.5">
      <c r="A34" s="2"/>
    </row>
    <row r="35" ht="25.5">
      <c r="A35" s="2"/>
    </row>
    <row r="36" ht="25.5">
      <c r="A36" s="2"/>
    </row>
    <row r="37" ht="25.5">
      <c r="A37" s="2"/>
    </row>
    <row r="38" ht="25.5">
      <c r="A38" s="2"/>
    </row>
    <row r="39" ht="25.5">
      <c r="A39" s="2"/>
    </row>
    <row r="40" ht="25.5">
      <c r="A40" s="2"/>
    </row>
    <row r="41" ht="25.5">
      <c r="A41" s="2"/>
    </row>
    <row r="42" ht="25.5">
      <c r="A42" s="2"/>
    </row>
    <row r="43" ht="25.5">
      <c r="A43" s="2"/>
    </row>
    <row r="44" ht="25.5">
      <c r="A44" s="2"/>
    </row>
    <row r="45" ht="25.5">
      <c r="A45" s="2"/>
    </row>
    <row r="46" ht="25.5">
      <c r="A46" s="2"/>
    </row>
    <row r="47" ht="25.5">
      <c r="A47" s="2"/>
    </row>
    <row r="48" ht="25.5">
      <c r="A48" s="2"/>
    </row>
    <row r="49" ht="25.5">
      <c r="A49" s="2"/>
    </row>
    <row r="50" ht="25.5">
      <c r="A50" s="2"/>
    </row>
    <row r="51" ht="25.5">
      <c r="A51" s="2"/>
    </row>
    <row r="52" ht="25.5">
      <c r="A52" s="2"/>
    </row>
    <row r="53" ht="25.5">
      <c r="A53" s="2"/>
    </row>
    <row r="54" ht="25.5">
      <c r="A54" s="2"/>
    </row>
    <row r="55" ht="25.5">
      <c r="A55" s="2"/>
    </row>
    <row r="56" ht="25.5">
      <c r="A56" s="2"/>
    </row>
    <row r="57" ht="25.5">
      <c r="A57" s="2"/>
    </row>
    <row r="58" ht="25.5">
      <c r="A58" s="2"/>
    </row>
    <row r="59" ht="25.5">
      <c r="A59" s="2"/>
    </row>
    <row r="60" ht="25.5">
      <c r="A60" s="2"/>
    </row>
    <row r="61" ht="25.5">
      <c r="A61" s="2"/>
    </row>
    <row r="62" ht="25.5">
      <c r="A62" s="2"/>
    </row>
    <row r="63" ht="25.5">
      <c r="A63" s="2"/>
    </row>
    <row r="64" ht="25.5">
      <c r="A64" s="2"/>
    </row>
    <row r="65" ht="25.5">
      <c r="A65" s="2"/>
    </row>
    <row r="66" ht="25.5">
      <c r="A66" s="2"/>
    </row>
    <row r="67" ht="25.5">
      <c r="A67" s="2"/>
    </row>
    <row r="68" ht="25.5">
      <c r="A68" s="2"/>
    </row>
    <row r="69" ht="25.5">
      <c r="A69" s="2"/>
    </row>
    <row r="70" ht="25.5">
      <c r="A70" s="2"/>
    </row>
    <row r="71" ht="25.5">
      <c r="A71" s="2"/>
    </row>
    <row r="72" ht="25.5">
      <c r="A72" s="2"/>
    </row>
    <row r="73" ht="25.5">
      <c r="A73" s="2"/>
    </row>
    <row r="74" ht="25.5">
      <c r="A74" s="2"/>
    </row>
    <row r="75" ht="25.5">
      <c r="A75" s="2"/>
    </row>
    <row r="76" ht="25.5">
      <c r="A76" s="2"/>
    </row>
    <row r="77" ht="25.5">
      <c r="A77" s="2"/>
    </row>
    <row r="78" ht="25.5">
      <c r="A78" s="2"/>
    </row>
    <row r="79" ht="25.5">
      <c r="A79" s="2"/>
    </row>
    <row r="80" ht="25.5">
      <c r="A80" s="2"/>
    </row>
    <row r="81" ht="25.5">
      <c r="A81" s="2"/>
    </row>
    <row r="82" ht="25.5">
      <c r="A82" s="2"/>
    </row>
    <row r="83" ht="25.5">
      <c r="A83" s="2"/>
    </row>
    <row r="84" ht="25.5">
      <c r="A84" s="2"/>
    </row>
    <row r="85" ht="25.5">
      <c r="A85" s="2"/>
    </row>
    <row r="86" ht="25.5">
      <c r="A86" s="2"/>
    </row>
    <row r="87" ht="25.5">
      <c r="A87" s="2"/>
    </row>
    <row r="88" ht="25.5">
      <c r="A88" s="2"/>
    </row>
    <row r="89" ht="25.5">
      <c r="A89" s="2"/>
    </row>
    <row r="90" ht="25.5">
      <c r="A90" s="2"/>
    </row>
    <row r="91" ht="25.5">
      <c r="A91" s="2"/>
    </row>
    <row r="92" ht="25.5">
      <c r="A92" s="2"/>
    </row>
    <row r="93" ht="25.5">
      <c r="A93" s="2"/>
    </row>
    <row r="94" ht="25.5">
      <c r="A94" s="2"/>
    </row>
    <row r="95" ht="25.5">
      <c r="A95" s="2"/>
    </row>
    <row r="96" ht="25.5">
      <c r="A96" s="2"/>
    </row>
    <row r="97" ht="25.5">
      <c r="A97" s="2"/>
    </row>
    <row r="98" ht="25.5">
      <c r="A98" s="2"/>
    </row>
    <row r="99" ht="25.5">
      <c r="A99" s="2"/>
    </row>
    <row r="100" ht="25.5">
      <c r="A100" s="2"/>
    </row>
    <row r="101" ht="25.5">
      <c r="A101" s="2"/>
    </row>
    <row r="102" ht="25.5">
      <c r="A102" s="2"/>
    </row>
    <row r="103" ht="25.5">
      <c r="A103" s="2"/>
    </row>
    <row r="104" ht="25.5">
      <c r="A104" s="2"/>
    </row>
    <row r="105" ht="25.5">
      <c r="A105" s="2"/>
    </row>
    <row r="106" ht="25.5">
      <c r="A106" s="2"/>
    </row>
    <row r="107" ht="25.5">
      <c r="A107" s="2"/>
    </row>
    <row r="108" ht="25.5">
      <c r="A108" s="2"/>
    </row>
    <row r="109" ht="25.5">
      <c r="A109" s="2"/>
    </row>
    <row r="110" ht="25.5">
      <c r="A110" s="2"/>
    </row>
    <row r="111" ht="25.5">
      <c r="A111" s="2"/>
    </row>
    <row r="112" ht="25.5">
      <c r="A112" s="2"/>
    </row>
    <row r="113" ht="25.5">
      <c r="A113" s="2"/>
    </row>
    <row r="114" ht="25.5">
      <c r="A114" s="2"/>
    </row>
    <row r="115" ht="25.5">
      <c r="A115" s="2"/>
    </row>
    <row r="116" ht="25.5">
      <c r="A116" s="2"/>
    </row>
    <row r="117" ht="25.5">
      <c r="A117" s="2"/>
    </row>
    <row r="118" ht="25.5">
      <c r="A118" s="2"/>
    </row>
    <row r="119" ht="25.5">
      <c r="A119" s="2"/>
    </row>
    <row r="120" ht="25.5">
      <c r="A120" s="2"/>
    </row>
    <row r="121" ht="25.5">
      <c r="A121" s="2"/>
    </row>
    <row r="122" ht="25.5">
      <c r="A122" s="2"/>
    </row>
    <row r="123" ht="25.5">
      <c r="A123" s="2"/>
    </row>
    <row r="124" ht="25.5">
      <c r="A124" s="2"/>
    </row>
    <row r="125" ht="25.5">
      <c r="A125" s="2"/>
    </row>
    <row r="126" ht="25.5">
      <c r="A126" s="2"/>
    </row>
    <row r="127" ht="25.5">
      <c r="A127" s="2"/>
    </row>
    <row r="128" ht="25.5">
      <c r="A128" s="2"/>
    </row>
    <row r="129" ht="25.5">
      <c r="A129" s="2"/>
    </row>
    <row r="130" ht="25.5">
      <c r="A130" s="2"/>
    </row>
    <row r="131" ht="25.5">
      <c r="A131" s="2"/>
    </row>
  </sheetData>
  <sheetProtection password="914B"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UW-River Falls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zorntaz</cp:lastModifiedBy>
  <dcterms:created xsi:type="dcterms:W3CDTF">2008-10-16T02:41:36Z</dcterms:created>
  <dcterms:modified xsi:type="dcterms:W3CDTF">2010-10-27T20:15:45Z</dcterms:modified>
  <cp:category/>
  <cp:version/>
  <cp:contentType/>
  <cp:contentStatus/>
</cp:coreProperties>
</file>